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up" sheetId="1" r:id="rId5"/>
    <sheet state="visible" name="Inputs_Feria" sheetId="2" r:id="rId6"/>
    <sheet state="visible" name="Inputs_Digital" sheetId="3" r:id="rId7"/>
    <sheet state="visible" name="Funnel" sheetId="4" r:id="rId8"/>
    <sheet state="visible" name="Resumen" sheetId="5" r:id="rId9"/>
  </sheets>
  <definedNames/>
  <calcPr/>
</workbook>
</file>

<file path=xl/sharedStrings.xml><?xml version="1.0" encoding="utf-8"?>
<sst xmlns="http://schemas.openxmlformats.org/spreadsheetml/2006/main" count="77" uniqueCount="59">
  <si>
    <t>Moneda</t>
  </si>
  <si>
    <t>EUR</t>
  </si>
  <si>
    <t>Margen bruto (%)</t>
  </si>
  <si>
    <t>Ticket medio (EUR)</t>
  </si>
  <si>
    <t>Ventas atribuibles (nº)</t>
  </si>
  <si>
    <t>Ventana análisis (meses)</t>
  </si>
  <si>
    <t>Concepto</t>
  </si>
  <si>
    <t>Coste (EUR)</t>
  </si>
  <si>
    <t>Horas</t>
  </si>
  <si>
    <t>Coste/hora</t>
  </si>
  <si>
    <t>Coste_horas</t>
  </si>
  <si>
    <t>Leads/contactos (nº)</t>
  </si>
  <si>
    <t>Stand/espacio/montaje</t>
  </si>
  <si>
    <t>MQL (nº)</t>
  </si>
  <si>
    <t>Viajes/dietas</t>
  </si>
  <si>
    <t>Coste_total_feria</t>
  </si>
  <si>
    <t>SQL (nº)</t>
  </si>
  <si>
    <t>Logística/material</t>
  </si>
  <si>
    <t>Oportunidades (nº)</t>
  </si>
  <si>
    <t>Catálogos/muestras</t>
  </si>
  <si>
    <t>Ventas (nº)</t>
  </si>
  <si>
    <t>Follow-up (herramientas)</t>
  </si>
  <si>
    <t>Equipo (marketing)</t>
  </si>
  <si>
    <t>Equipo (ventas)</t>
  </si>
  <si>
    <t>Equipo (técnico)</t>
  </si>
  <si>
    <t>TOTAL</t>
  </si>
  <si>
    <t>Leads (nº)</t>
  </si>
  <si>
    <t>Producción de activos</t>
  </si>
  <si>
    <t>Ads / Media</t>
  </si>
  <si>
    <t>Coste_total_digital</t>
  </si>
  <si>
    <t>SEO / Contenido</t>
  </si>
  <si>
    <t>Herramientas (CRM, etc.)</t>
  </si>
  <si>
    <t>CRO / optimización</t>
  </si>
  <si>
    <t>Equipo (ventas/SDR)</t>
  </si>
  <si>
    <t>Métrica</t>
  </si>
  <si>
    <t>Feria</t>
  </si>
  <si>
    <t>Digital</t>
  </si>
  <si>
    <t>Leads</t>
  </si>
  <si>
    <t>MQL</t>
  </si>
  <si>
    <t>SQL</t>
  </si>
  <si>
    <t>Oportunidades</t>
  </si>
  <si>
    <t>Ventas</t>
  </si>
  <si>
    <t>Tasa Lead→MQL</t>
  </si>
  <si>
    <t>Tasa MQL→SQL</t>
  </si>
  <si>
    <t>Tasa SQL→Opp</t>
  </si>
  <si>
    <t>Tasa Opp→Venta</t>
  </si>
  <si>
    <t>Margen_bruto</t>
  </si>
  <si>
    <t>Ticket_medio</t>
  </si>
  <si>
    <t>Costes por canal</t>
  </si>
  <si>
    <t>Coste total</t>
  </si>
  <si>
    <t>CPL</t>
  </si>
  <si>
    <t>CPSQL</t>
  </si>
  <si>
    <t>CPO</t>
  </si>
  <si>
    <t>CAC (coste por venta)</t>
  </si>
  <si>
    <t>Ingresos, margen y ROI</t>
  </si>
  <si>
    <t>Ingresos atribuibles</t>
  </si>
  <si>
    <t>Margen atribuible</t>
  </si>
  <si>
    <t>ROI</t>
  </si>
  <si>
    <t>Payback (ventas necesarias)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</si>
</sst>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Arial"/>
    </font>
    <font>
      <sz val="15.0"/>
      <color theme="1"/>
      <name val="Ui-sans-serif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9" xfId="0" applyAlignment="1" applyFont="1" applyNumberFormat="1">
      <alignment readingOrder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9" xfId="0" applyFont="1" applyNumberForma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</cols>
  <sheetData>
    <row r="1">
      <c r="A1" s="1" t="s">
        <v>0</v>
      </c>
      <c r="B1" s="1" t="s">
        <v>1</v>
      </c>
    </row>
    <row r="2">
      <c r="A2" s="1" t="s">
        <v>2</v>
      </c>
      <c r="B2" s="2">
        <v>0.35</v>
      </c>
    </row>
    <row r="3">
      <c r="A3" s="1" t="s">
        <v>3</v>
      </c>
      <c r="B3" s="1">
        <v>25000.0</v>
      </c>
    </row>
    <row r="4">
      <c r="A4" s="1" t="s">
        <v>4</v>
      </c>
      <c r="B4" s="1">
        <v>1.0</v>
      </c>
    </row>
    <row r="5">
      <c r="A5" s="1" t="s">
        <v>5</v>
      </c>
      <c r="B5" s="1">
        <v>12.0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6</v>
      </c>
      <c r="B1" s="3" t="s">
        <v>7</v>
      </c>
      <c r="C1" s="3" t="s">
        <v>8</v>
      </c>
      <c r="D1" s="3" t="s">
        <v>9</v>
      </c>
      <c r="E1" s="4" t="s">
        <v>10</v>
      </c>
      <c r="G1" s="1" t="s">
        <v>11</v>
      </c>
      <c r="H1" s="3">
        <v>0.0</v>
      </c>
    </row>
    <row r="2">
      <c r="A2" s="1" t="s">
        <v>12</v>
      </c>
      <c r="B2" s="3">
        <v>0.0</v>
      </c>
      <c r="C2" s="3">
        <v>0.0</v>
      </c>
      <c r="D2" s="3">
        <v>0.0</v>
      </c>
      <c r="E2" s="5" t="str">
        <f>SUMPRODUCT(C2:C10,D2:D10)</f>
        <v>#ERROR!</v>
      </c>
      <c r="G2" s="1" t="s">
        <v>13</v>
      </c>
      <c r="H2" s="3">
        <v>0.0</v>
      </c>
    </row>
    <row r="3">
      <c r="A3" s="1" t="s">
        <v>14</v>
      </c>
      <c r="B3" s="3">
        <v>0.0</v>
      </c>
      <c r="C3" s="3">
        <v>0.0</v>
      </c>
      <c r="D3" s="3">
        <v>0.0</v>
      </c>
      <c r="E3" s="1" t="s">
        <v>15</v>
      </c>
      <c r="G3" s="1" t="s">
        <v>16</v>
      </c>
      <c r="H3" s="3">
        <v>0.0</v>
      </c>
    </row>
    <row r="4">
      <c r="A4" s="1" t="s">
        <v>17</v>
      </c>
      <c r="B4" s="3">
        <v>0.0</v>
      </c>
      <c r="C4" s="3">
        <v>0.0</v>
      </c>
      <c r="D4" s="3">
        <v>0.0</v>
      </c>
      <c r="E4" s="5" t="str">
        <f>B10+E2</f>
        <v>#ERROR!</v>
      </c>
      <c r="G4" s="1" t="s">
        <v>18</v>
      </c>
      <c r="H4" s="3">
        <v>0.0</v>
      </c>
    </row>
    <row r="5">
      <c r="A5" s="1" t="s">
        <v>19</v>
      </c>
      <c r="B5" s="3">
        <v>0.0</v>
      </c>
      <c r="C5" s="3">
        <v>0.0</v>
      </c>
      <c r="D5" s="3">
        <v>0.0</v>
      </c>
      <c r="G5" s="1" t="s">
        <v>20</v>
      </c>
      <c r="H5" s="3">
        <v>0.0</v>
      </c>
    </row>
    <row r="6">
      <c r="A6" s="1" t="s">
        <v>21</v>
      </c>
      <c r="B6" s="3">
        <v>0.0</v>
      </c>
      <c r="C6" s="3">
        <v>0.0</v>
      </c>
      <c r="D6" s="3">
        <v>0.0</v>
      </c>
    </row>
    <row r="7">
      <c r="A7" s="1" t="s">
        <v>22</v>
      </c>
      <c r="B7" s="3">
        <v>0.0</v>
      </c>
      <c r="C7" s="3">
        <v>0.0</v>
      </c>
      <c r="D7" s="3">
        <v>0.0</v>
      </c>
    </row>
    <row r="8">
      <c r="A8" s="1" t="s">
        <v>23</v>
      </c>
      <c r="B8" s="3">
        <v>0.0</v>
      </c>
      <c r="C8" s="3">
        <v>0.0</v>
      </c>
      <c r="D8" s="3">
        <v>0.0</v>
      </c>
    </row>
    <row r="9">
      <c r="A9" s="1" t="s">
        <v>24</v>
      </c>
      <c r="B9" s="3">
        <v>0.0</v>
      </c>
      <c r="C9" s="3">
        <v>0.0</v>
      </c>
      <c r="D9" s="3">
        <v>0.0</v>
      </c>
    </row>
    <row r="10">
      <c r="A10" s="1" t="s">
        <v>25</v>
      </c>
      <c r="B10" s="6">
        <f>SUM(B1:B9)</f>
        <v>0</v>
      </c>
      <c r="C10" s="6"/>
      <c r="D10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</v>
      </c>
      <c r="B1" s="3" t="s">
        <v>7</v>
      </c>
      <c r="C1" s="3" t="s">
        <v>8</v>
      </c>
      <c r="D1" s="3" t="s">
        <v>9</v>
      </c>
      <c r="E1" s="1" t="s">
        <v>10</v>
      </c>
      <c r="G1" s="1" t="s">
        <v>26</v>
      </c>
      <c r="H1" s="3">
        <v>0.0</v>
      </c>
    </row>
    <row r="2">
      <c r="A2" s="1" t="s">
        <v>27</v>
      </c>
      <c r="B2" s="3">
        <v>0.0</v>
      </c>
      <c r="C2" s="3">
        <v>0.0</v>
      </c>
      <c r="D2" s="3">
        <v>0.0</v>
      </c>
      <c r="E2" s="5" t="str">
        <f>SUMPRODUCT(C2:C8,D2:D8)</f>
        <v>#ERROR!</v>
      </c>
      <c r="G2" s="1" t="s">
        <v>13</v>
      </c>
      <c r="H2" s="3">
        <v>0.0</v>
      </c>
    </row>
    <row r="3">
      <c r="A3" s="1" t="s">
        <v>28</v>
      </c>
      <c r="B3" s="3">
        <v>0.0</v>
      </c>
      <c r="C3" s="3">
        <v>0.0</v>
      </c>
      <c r="D3" s="3">
        <v>0.0</v>
      </c>
      <c r="E3" s="1" t="s">
        <v>29</v>
      </c>
      <c r="G3" s="1" t="s">
        <v>16</v>
      </c>
      <c r="H3" s="3">
        <v>0.0</v>
      </c>
    </row>
    <row r="4">
      <c r="A4" s="1" t="s">
        <v>30</v>
      </c>
      <c r="B4" s="3">
        <v>0.0</v>
      </c>
      <c r="C4" s="3">
        <v>0.0</v>
      </c>
      <c r="D4" s="3">
        <v>0.0</v>
      </c>
      <c r="E4" s="5" t="str">
        <f>B9+E2</f>
        <v>#ERROR!</v>
      </c>
      <c r="G4" s="1" t="s">
        <v>18</v>
      </c>
      <c r="H4" s="3">
        <v>0.0</v>
      </c>
    </row>
    <row r="5">
      <c r="A5" s="1" t="s">
        <v>31</v>
      </c>
      <c r="B5" s="3">
        <v>0.0</v>
      </c>
      <c r="C5" s="3">
        <v>0.0</v>
      </c>
      <c r="D5" s="3">
        <v>0.0</v>
      </c>
      <c r="G5" s="1" t="s">
        <v>20</v>
      </c>
      <c r="H5" s="3">
        <v>0.0</v>
      </c>
    </row>
    <row r="6">
      <c r="A6" s="1" t="s">
        <v>32</v>
      </c>
      <c r="B6" s="3">
        <v>0.0</v>
      </c>
      <c r="C6" s="3">
        <v>0.0</v>
      </c>
      <c r="D6" s="3">
        <v>0.0</v>
      </c>
    </row>
    <row r="7">
      <c r="A7" s="1" t="s">
        <v>22</v>
      </c>
      <c r="B7" s="3">
        <v>0.0</v>
      </c>
      <c r="C7" s="3">
        <v>0.0</v>
      </c>
      <c r="D7" s="3">
        <v>0.0</v>
      </c>
    </row>
    <row r="8">
      <c r="A8" s="1" t="s">
        <v>33</v>
      </c>
      <c r="B8" s="3">
        <v>0.0</v>
      </c>
      <c r="C8" s="3">
        <v>0.0</v>
      </c>
      <c r="D8" s="3">
        <v>0.0</v>
      </c>
    </row>
    <row r="9">
      <c r="A9" s="1" t="s">
        <v>25</v>
      </c>
      <c r="B9" s="6">
        <f>SUM(B2:B8)</f>
        <v>0</v>
      </c>
      <c r="C9" s="6"/>
      <c r="D9" s="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34</v>
      </c>
      <c r="B1" s="3" t="s">
        <v>35</v>
      </c>
      <c r="C1" s="3" t="s">
        <v>36</v>
      </c>
    </row>
    <row r="2">
      <c r="A2" s="1" t="s">
        <v>37</v>
      </c>
      <c r="B2" s="6">
        <f>Inputs_Feria!H2</f>
        <v>0</v>
      </c>
      <c r="C2" s="6">
        <f>Inputs_Digital!H2</f>
        <v>0</v>
      </c>
    </row>
    <row r="3">
      <c r="A3" s="1" t="s">
        <v>38</v>
      </c>
      <c r="B3" s="6">
        <f>Inputs_Feria!H3</f>
        <v>0</v>
      </c>
      <c r="C3" s="6">
        <f>Inputs_Digital!H3</f>
        <v>0</v>
      </c>
    </row>
    <row r="4">
      <c r="A4" s="1" t="s">
        <v>39</v>
      </c>
      <c r="B4" s="6">
        <f>Inputs_Feria!H4</f>
        <v>0</v>
      </c>
      <c r="C4" s="6">
        <f>Inputs_Digital!H4</f>
        <v>0</v>
      </c>
    </row>
    <row r="5">
      <c r="A5" s="1" t="s">
        <v>40</v>
      </c>
      <c r="B5" s="6">
        <f>Inputs_Feria!H5</f>
        <v>0</v>
      </c>
      <c r="C5" s="6">
        <f>Inputs_Digital!H5</f>
        <v>0</v>
      </c>
    </row>
    <row r="6">
      <c r="A6" s="1" t="s">
        <v>41</v>
      </c>
      <c r="B6" s="6" t="str">
        <f>Inputs_Feria!H6</f>
        <v/>
      </c>
      <c r="C6" s="6" t="str">
        <f>Inputs_Digital!H6</f>
        <v/>
      </c>
    </row>
    <row r="7">
      <c r="A7" s="1" t="s">
        <v>42</v>
      </c>
      <c r="B7" s="6" t="str">
        <f>IFERROR(B3/B2,0)</f>
        <v>#ERROR!</v>
      </c>
      <c r="C7" s="6" t="str">
        <f>IFERROR(C3/C2,0)</f>
        <v>#ERROR!</v>
      </c>
    </row>
    <row r="8">
      <c r="A8" s="1" t="s">
        <v>43</v>
      </c>
      <c r="B8" s="6" t="str">
        <f>IFERROR(B4/B3,0)</f>
        <v>#ERROR!</v>
      </c>
      <c r="C8" s="6" t="str">
        <f>IFERROR(C4/C3,0)</f>
        <v>#ERROR!</v>
      </c>
    </row>
    <row r="9">
      <c r="A9" s="1" t="s">
        <v>44</v>
      </c>
      <c r="B9" s="6" t="str">
        <f>IFERROR(B5/B4,0)</f>
        <v>#ERROR!</v>
      </c>
      <c r="C9" s="6" t="str">
        <f>IFERROR(C5/C4,0)</f>
        <v>#ERROR!</v>
      </c>
    </row>
    <row r="10">
      <c r="A10" s="1" t="s">
        <v>45</v>
      </c>
      <c r="B10" s="6" t="str">
        <f>IFERROR(B6/B5,0)</f>
        <v>#ERROR!</v>
      </c>
      <c r="C10" s="6" t="str">
        <f>IFERROR(C6/C5,0)</f>
        <v>#ERROR!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46</v>
      </c>
    </row>
    <row r="2">
      <c r="B2" s="7">
        <f>Setup!B2</f>
        <v>0.35</v>
      </c>
    </row>
    <row r="3">
      <c r="B3" s="1" t="s">
        <v>47</v>
      </c>
    </row>
    <row r="4">
      <c r="B4" s="5">
        <f>Setup!B3</f>
        <v>25000</v>
      </c>
    </row>
    <row r="6">
      <c r="A6" s="8" t="s">
        <v>48</v>
      </c>
      <c r="B6" s="9"/>
      <c r="C6" s="9"/>
    </row>
    <row r="7">
      <c r="A7" s="1" t="s">
        <v>34</v>
      </c>
      <c r="B7" s="3" t="s">
        <v>35</v>
      </c>
      <c r="C7" s="3" t="s">
        <v>36</v>
      </c>
    </row>
    <row r="8">
      <c r="A8" s="1" t="s">
        <v>49</v>
      </c>
      <c r="B8" s="6" t="str">
        <f>Inputs_Feria!E4</f>
        <v>#ERROR!</v>
      </c>
      <c r="C8" s="6" t="str">
        <f>Inputs_Digital!E4</f>
        <v>#ERROR!</v>
      </c>
    </row>
    <row r="9">
      <c r="A9" s="1" t="s">
        <v>50</v>
      </c>
      <c r="B9" s="6" t="str">
        <f>IFERROR(B8/Funnel!B2,0)</f>
        <v>#ERROR!</v>
      </c>
      <c r="C9" s="6" t="str">
        <f>IFERROR(C8/Funnel!C2,0)</f>
        <v>#ERROR!</v>
      </c>
    </row>
    <row r="10">
      <c r="A10" s="1" t="s">
        <v>51</v>
      </c>
      <c r="B10" s="6" t="str">
        <f>IFERROR(B8/Funnel!B4,0)</f>
        <v>#ERROR!</v>
      </c>
      <c r="C10" s="6" t="str">
        <f>IFERROR(C8/Funnel!C4,0)</f>
        <v>#ERROR!</v>
      </c>
    </row>
    <row r="11">
      <c r="A11" s="1" t="s">
        <v>52</v>
      </c>
      <c r="B11" s="6" t="str">
        <f>IFERROR(B8/Funnel!B5,0)</f>
        <v>#ERROR!</v>
      </c>
      <c r="C11" s="6" t="str">
        <f>IFERROR(C8/Funnel!C5,0)</f>
        <v>#ERROR!</v>
      </c>
    </row>
    <row r="12">
      <c r="A12" s="1" t="s">
        <v>53</v>
      </c>
      <c r="B12" s="6" t="str">
        <f>IFERROR(B8/Funnel!B6,0)</f>
        <v>#ERROR!</v>
      </c>
      <c r="C12" s="6" t="str">
        <f>IFERROR(C8/Funnel!C6,0)</f>
        <v>#ERROR!</v>
      </c>
    </row>
    <row r="14">
      <c r="A14" s="8" t="s">
        <v>54</v>
      </c>
    </row>
    <row r="15">
      <c r="A15" s="1" t="s">
        <v>34</v>
      </c>
      <c r="B15" s="3" t="s">
        <v>35</v>
      </c>
      <c r="C15" s="3" t="s">
        <v>36</v>
      </c>
    </row>
    <row r="16">
      <c r="A16" s="1" t="s">
        <v>20</v>
      </c>
      <c r="B16" s="6" t="str">
        <f>Funnel!B6</f>
        <v/>
      </c>
      <c r="C16" s="6" t="str">
        <f>Funnel!C6</f>
        <v/>
      </c>
    </row>
    <row r="17">
      <c r="A17" s="1" t="s">
        <v>55</v>
      </c>
      <c r="B17" s="6" t="str">
        <f>B16*$B$4*</f>
        <v>#ERROR!</v>
      </c>
      <c r="C17" s="6" t="str">
        <f>C15*$B$4</f>
        <v>#VALUE!</v>
      </c>
    </row>
    <row r="18">
      <c r="A18" s="1" t="s">
        <v>56</v>
      </c>
      <c r="B18" s="6">
        <f t="shared" ref="B18:C18" si="1">B16*$B$2</f>
        <v>0</v>
      </c>
      <c r="C18" s="6">
        <f t="shared" si="1"/>
        <v>0</v>
      </c>
    </row>
    <row r="19">
      <c r="A19" s="1" t="s">
        <v>57</v>
      </c>
      <c r="B19" s="6" t="str">
        <f>IFERROR((B18-B8)/B8,0)</f>
        <v>#ERROR!</v>
      </c>
      <c r="C19" s="6" t="str">
        <f>IFERROR((C18-C8)/C8,0)</f>
        <v>#ERROR!</v>
      </c>
    </row>
    <row r="20">
      <c r="A20" s="1" t="s">
        <v>58</v>
      </c>
      <c r="B20" s="6" t="str">
        <f>IFERROR(B8/(($B$4*$B$2)),0)*</f>
        <v>#ERROR!</v>
      </c>
      <c r="C20" s="6" t="str">
        <f>IFERROR(C8/(($B$4*$B$2)),0)</f>
        <v>#ERROR!</v>
      </c>
    </row>
  </sheetData>
  <drawing r:id="rId1"/>
</worksheet>
</file>